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BILANCI UFFICIALI ab\"/>
    </mc:Choice>
  </mc:AlternateContent>
  <xr:revisionPtr revIDLastSave="0" documentId="13_ncr:1_{B03E51C5-1106-4897-B106-9DE17CDC9EE7}" xr6:coauthVersionLast="33" xr6:coauthVersionMax="33" xr10:uidLastSave="{00000000-0000-0000-0000-000000000000}"/>
  <bookViews>
    <workbookView xWindow="0" yWindow="0" windowWidth="20490" windowHeight="7530" xr2:uid="{5CB34690-7EB2-47E2-ABD8-1BBDCC12EAF5}"/>
  </bookViews>
  <sheets>
    <sheet name="stampa rendiconto" sheetId="1" r:id="rId1"/>
  </sheets>
  <externalReferences>
    <externalReference r:id="rId2"/>
  </externalReferences>
  <definedNames>
    <definedName name="_xlnm.Print_Area" localSheetId="0">'stampa rendiconto'!$A$1:$C$53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A50" i="1"/>
  <c r="B49" i="1"/>
  <c r="A49" i="1"/>
  <c r="B46" i="1"/>
  <c r="A46" i="1"/>
  <c r="B45" i="1"/>
  <c r="A45" i="1"/>
  <c r="B44" i="1"/>
  <c r="A44" i="1"/>
  <c r="B43" i="1"/>
  <c r="B42" i="1"/>
  <c r="A42" i="1"/>
  <c r="A41" i="1"/>
  <c r="B40" i="1"/>
  <c r="A40" i="1"/>
  <c r="B37" i="1"/>
  <c r="C29" i="1"/>
  <c r="A29" i="1"/>
  <c r="A28" i="1"/>
  <c r="C27" i="1"/>
  <c r="A27" i="1"/>
  <c r="A26" i="1"/>
  <c r="C25" i="1"/>
  <c r="A25" i="1"/>
  <c r="C24" i="1"/>
  <c r="A24" i="1"/>
  <c r="C23" i="1"/>
  <c r="A23" i="1"/>
  <c r="C22" i="1"/>
  <c r="C30" i="1" s="1"/>
  <c r="A21" i="1"/>
  <c r="A20" i="1"/>
  <c r="B18" i="1"/>
  <c r="A18" i="1"/>
  <c r="A17" i="1"/>
  <c r="B16" i="1"/>
  <c r="A16" i="1"/>
  <c r="A15" i="1"/>
  <c r="B14" i="1"/>
  <c r="A14" i="1"/>
  <c r="B12" i="1"/>
  <c r="B30" i="1" s="1"/>
  <c r="A11" i="1"/>
  <c r="B51" i="1" l="1"/>
  <c r="C31" i="1"/>
  <c r="C32" i="1" s="1"/>
  <c r="B32" i="1"/>
</calcChain>
</file>

<file path=xl/sharedStrings.xml><?xml version="1.0" encoding="utf-8"?>
<sst xmlns="http://schemas.openxmlformats.org/spreadsheetml/2006/main" count="24" uniqueCount="22">
  <si>
    <t xml:space="preserve">ASSOCIAZIONE DIPENDENTI BANCA TOSCANA </t>
  </si>
  <si>
    <t>COLLOCATI IN PENSIONE</t>
  </si>
  <si>
    <t>RENDICONTO AL 31 DICEMBRE 2017</t>
  </si>
  <si>
    <t>Situazione al 31 dicembre 2017</t>
  </si>
  <si>
    <t>Entrate</t>
  </si>
  <si>
    <t>Uscite</t>
  </si>
  <si>
    <t>Cassa contanti</t>
  </si>
  <si>
    <t>Quote sociali 2017</t>
  </si>
  <si>
    <t>Interessi attivi su c/c 2017</t>
  </si>
  <si>
    <t>Spese per missione soci</t>
  </si>
  <si>
    <t>Totali</t>
  </si>
  <si>
    <t>Sbilancio finale</t>
  </si>
  <si>
    <t>Totali a pareggio</t>
  </si>
  <si>
    <t>Saldo c/c n. 631654.63  B.M.P.S. Filiale di Firenze Ag. 41</t>
  </si>
  <si>
    <t>Totale</t>
  </si>
  <si>
    <t>Consistenza titoli al 31 dicembre 2017 valori nominali</t>
  </si>
  <si>
    <t>BPT ITALIA 2023  0,50</t>
  </si>
  <si>
    <t>B.T.T: ITALIA Ottobre 2020</t>
  </si>
  <si>
    <t>B.T.P. ITALIA Aprile 2024</t>
  </si>
  <si>
    <t>Firenze 15 Gennaio 2018</t>
  </si>
  <si>
    <t>Situazione al 31 dicembre 2016</t>
  </si>
  <si>
    <t xml:space="preserve">Saldo c/c  B.M.P.S. Filiale di Firenze Ag. 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</si>
</sst>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i/>
      <sz val="10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0" fontId="2" fillId="0" borderId="0" xfId="0" applyFont="1" applyAlignment="1"/>
    <xf numFmtId="4" fontId="2" fillId="0" borderId="0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0" fontId="4" fillId="0" borderId="0" xfId="0" applyFont="1"/>
    <xf numFmtId="0" fontId="5" fillId="0" borderId="0" xfId="0" applyFont="1" applyBorder="1" applyAlignment="1">
      <alignment horizontal="centerContinuous"/>
    </xf>
    <xf numFmtId="4" fontId="5" fillId="0" borderId="0" xfId="0" applyNumberFormat="1" applyFont="1" applyBorder="1" applyAlignment="1">
      <alignment horizontal="centerContinuous"/>
    </xf>
    <xf numFmtId="0" fontId="5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Continuous"/>
    </xf>
    <xf numFmtId="0" fontId="6" fillId="0" borderId="2" xfId="0" applyNumberFormat="1" applyFont="1" applyBorder="1" applyAlignment="1">
      <alignment horizontal="left"/>
    </xf>
    <xf numFmtId="4" fontId="5" fillId="0" borderId="3" xfId="0" applyNumberFormat="1" applyFont="1" applyBorder="1"/>
    <xf numFmtId="0" fontId="6" fillId="0" borderId="4" xfId="0" applyNumberFormat="1" applyFont="1" applyBorder="1" applyAlignment="1">
      <alignment horizontal="left"/>
    </xf>
    <xf numFmtId="21" fontId="6" fillId="0" borderId="0" xfId="0" quotePrefix="1" applyNumberFormat="1" applyFont="1" applyBorder="1" applyAlignment="1">
      <alignment horizontal="left"/>
    </xf>
    <xf numFmtId="4" fontId="5" fillId="0" borderId="0" xfId="0" applyNumberFormat="1" applyFont="1" applyBorder="1"/>
    <xf numFmtId="21" fontId="5" fillId="0" borderId="0" xfId="0" quotePrefix="1" applyNumberFormat="1" applyFont="1" applyBorder="1" applyAlignment="1">
      <alignment horizontal="left"/>
    </xf>
    <xf numFmtId="21" fontId="4" fillId="0" borderId="1" xfId="0" quotePrefix="1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3" fontId="4" fillId="0" borderId="0" xfId="0" applyNumberFormat="1" applyFont="1" applyBorder="1"/>
    <xf numFmtId="0" fontId="4" fillId="0" borderId="1" xfId="0" applyFont="1" applyBorder="1"/>
    <xf numFmtId="21" fontId="4" fillId="0" borderId="1" xfId="0" applyNumberFormat="1" applyFont="1" applyBorder="1" applyAlignment="1">
      <alignment horizontal="left"/>
    </xf>
    <xf numFmtId="4" fontId="4" fillId="0" borderId="0" xfId="0" applyNumberFormat="1" applyFont="1"/>
    <xf numFmtId="21" fontId="5" fillId="0" borderId="0" xfId="0" quotePrefix="1" applyNumberFormat="1" applyFont="1" applyAlignment="1">
      <alignment horizontal="left"/>
    </xf>
    <xf numFmtId="21" fontId="5" fillId="0" borderId="1" xfId="0" applyNumberFormat="1" applyFont="1" applyBorder="1" applyAlignment="1">
      <alignment horizontal="left" indent="15"/>
    </xf>
    <xf numFmtId="0" fontId="5" fillId="0" borderId="1" xfId="0" applyFont="1" applyBorder="1" applyAlignment="1">
      <alignment horizontal="left" indent="15"/>
    </xf>
    <xf numFmtId="4" fontId="4" fillId="0" borderId="3" xfId="0" applyNumberFormat="1" applyFont="1" applyBorder="1"/>
    <xf numFmtId="4" fontId="4" fillId="0" borderId="5" xfId="0" applyNumberFormat="1" applyFont="1" applyBorder="1"/>
    <xf numFmtId="4" fontId="4" fillId="0" borderId="6" xfId="0" quotePrefix="1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4" fontId="6" fillId="0" borderId="0" xfId="0" applyNumberFormat="1" applyFont="1" applyBorder="1"/>
    <xf numFmtId="0" fontId="6" fillId="0" borderId="1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right" wrapText="1"/>
    </xf>
    <xf numFmtId="4" fontId="4" fillId="0" borderId="6" xfId="0" applyNumberFormat="1" applyFont="1" applyBorder="1"/>
    <xf numFmtId="0" fontId="6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6" fillId="0" borderId="1" xfId="0" applyNumberFormat="1" applyFont="1" applyBorder="1"/>
    <xf numFmtId="15" fontId="6" fillId="0" borderId="0" xfId="0" applyNumberFormat="1" applyFont="1" applyBorder="1"/>
    <xf numFmtId="15" fontId="6" fillId="0" borderId="1" xfId="0" applyNumberFormat="1" applyFont="1" applyBorder="1"/>
    <xf numFmtId="4" fontId="4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Border="1"/>
    <xf numFmtId="4" fontId="4" fillId="0" borderId="8" xfId="0" applyNumberFormat="1" applyFont="1" applyBorder="1"/>
    <xf numFmtId="0" fontId="0" fillId="0" borderId="9" xfId="0" applyBorder="1" applyAlignment="1" applyProtection="1">
      <alignment horizontal="righ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95250</xdr:rowOff>
    </xdr:from>
    <xdr:to>
      <xdr:col>0</xdr:col>
      <xdr:colOff>990600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84D593-D7FF-473B-ABC5-2114F6C7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5250"/>
          <a:ext cx="504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%202017/bilancio%20as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io 2017"/>
      <sheetName val="E 1.01"/>
      <sheetName val="E 1.02"/>
      <sheetName val="E 1.03"/>
      <sheetName val="E 1.04"/>
      <sheetName val="E 1.05"/>
      <sheetName val="E 1.06"/>
      <sheetName val="E 2.01"/>
      <sheetName val="E 3.01"/>
      <sheetName val="U 1.01"/>
      <sheetName val="U 1.02"/>
      <sheetName val="U 1.03"/>
      <sheetName val="U 1.04"/>
      <sheetName val="U 1.05"/>
      <sheetName val="U 1.06"/>
      <sheetName val="U 2.01"/>
      <sheetName val="U 3.01"/>
      <sheetName val="Sbil._dis."/>
      <sheetName val="registro prima nota, cassa, cc"/>
      <sheetName val="Sbil._finale"/>
      <sheetName val="Consuntivo"/>
      <sheetName val="Titoli"/>
      <sheetName val="stampa rendiconto"/>
      <sheetName val="Rendiconto"/>
      <sheetName val="Cfr anno prec."/>
      <sheetName val="quote 2017"/>
    </sheetNames>
    <sheetDataSet>
      <sheetData sheetId="0">
        <row r="10">
          <cell r="B10" t="str">
            <v>Entrate correnti</v>
          </cell>
        </row>
        <row r="15">
          <cell r="B15" t="str">
            <v>Cedole su titoli in dossier</v>
          </cell>
        </row>
        <row r="23">
          <cell r="B23" t="str">
            <v>Partite di giro d'entrata</v>
          </cell>
        </row>
        <row r="24">
          <cell r="B24" t="str">
            <v>Partite di giro d'entrata</v>
          </cell>
        </row>
        <row r="29">
          <cell r="B29" t="str">
            <v>Uscite correnti</v>
          </cell>
        </row>
        <row r="30">
          <cell r="B30" t="str">
            <v>Spese periodico "Voce Nostra"</v>
          </cell>
        </row>
        <row r="31">
          <cell r="B31" t="str">
            <v>Bolli su estratti conto</v>
          </cell>
        </row>
        <row r="33">
          <cell r="B33" t="str">
            <v>Spese per Assemblea sociale</v>
          </cell>
        </row>
        <row r="34">
          <cell r="B34" t="str">
            <v>Spese varie documentate</v>
          </cell>
        </row>
        <row r="40">
          <cell r="B40" t="str">
            <v>Totale uscite finanziarie</v>
          </cell>
        </row>
        <row r="42">
          <cell r="B42" t="str">
            <v>Partite di giro d'uscita</v>
          </cell>
        </row>
        <row r="43">
          <cell r="B43" t="str">
            <v>Partite di giro d'uscita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1">
          <cell r="F11">
            <v>18840</v>
          </cell>
        </row>
        <row r="15">
          <cell r="F15">
            <v>10571.829999999998</v>
          </cell>
        </row>
        <row r="19">
          <cell r="B19" t="str">
            <v>Entrate finanziarie</v>
          </cell>
        </row>
        <row r="20">
          <cell r="B20" t="str">
            <v>Titoli rimborsati</v>
          </cell>
          <cell r="F20">
            <v>0</v>
          </cell>
        </row>
        <row r="24">
          <cell r="F24">
            <v>1000</v>
          </cell>
        </row>
        <row r="31">
          <cell r="F31">
            <v>-942.06000000000006</v>
          </cell>
        </row>
        <row r="32">
          <cell r="F32">
            <v>0</v>
          </cell>
        </row>
        <row r="33">
          <cell r="F33">
            <v>-5275.2199999999993</v>
          </cell>
        </row>
        <row r="34">
          <cell r="F34">
            <v>-2505.0899999999997</v>
          </cell>
        </row>
        <row r="39">
          <cell r="B39" t="str">
            <v>Investimento in titoli</v>
          </cell>
          <cell r="F39">
            <v>-10000</v>
          </cell>
        </row>
        <row r="43">
          <cell r="F43">
            <v>-1000</v>
          </cell>
        </row>
      </sheetData>
      <sheetData sheetId="21">
        <row r="11">
          <cell r="A11" t="str">
            <v>B.T.P.  01.11.98/29 5,25%</v>
          </cell>
        </row>
        <row r="12">
          <cell r="G12">
            <v>31000</v>
          </cell>
        </row>
        <row r="14">
          <cell r="A14" t="str">
            <v>B.T.P.  01.02.03/19 4,25%</v>
          </cell>
        </row>
        <row r="17">
          <cell r="A17" t="str">
            <v>B.T.P.  01.02.2020 4,50%</v>
          </cell>
        </row>
        <row r="18">
          <cell r="G18">
            <v>9000</v>
          </cell>
        </row>
        <row r="28">
          <cell r="G28">
            <v>40000</v>
          </cell>
        </row>
        <row r="30">
          <cell r="A30" t="str">
            <v>B.T.P.  4,50% MAR 2026</v>
          </cell>
        </row>
        <row r="31">
          <cell r="G31">
            <v>60000</v>
          </cell>
        </row>
        <row r="34">
          <cell r="A34" t="str">
            <v>B.T.P. 4,75% Agosto 2023</v>
          </cell>
        </row>
        <row r="35">
          <cell r="G35">
            <v>28000</v>
          </cell>
        </row>
        <row r="37">
          <cell r="A37" t="str">
            <v>B.T.P. 4,50% marzo 2024</v>
          </cell>
          <cell r="E37">
            <v>10000</v>
          </cell>
        </row>
        <row r="47">
          <cell r="A47" t="str">
            <v>BTPI OTT. 24</v>
          </cell>
          <cell r="E47">
            <v>10000</v>
          </cell>
        </row>
        <row r="49">
          <cell r="A49" t="str">
            <v>BtpI nov. 23</v>
          </cell>
          <cell r="E49">
            <v>10000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FAB95-5112-4246-A6F6-933C5DA04D4D}">
  <sheetPr>
    <tabColor rgb="FFFFFF00"/>
  </sheetPr>
  <dimension ref="A2:F57"/>
  <sheetViews>
    <sheetView showZeros="0" tabSelected="1" topLeftCell="A16" workbookViewId="0">
      <selection activeCell="E9" sqref="E9"/>
    </sheetView>
  </sheetViews>
  <sheetFormatPr defaultRowHeight="15" customHeight="1" x14ac:dyDescent="0.2"/>
  <cols>
    <col min="1" max="1" width="56.28515625" style="6" bestFit="1" customWidth="1"/>
    <col min="2" max="2" width="12.7109375" style="52" bestFit="1" customWidth="1"/>
    <col min="3" max="3" width="12.7109375" style="5" customWidth="1"/>
    <col min="4" max="4" width="9.140625" style="6"/>
    <col min="5" max="5" width="10.140625" style="6" bestFit="1" customWidth="1"/>
    <col min="6" max="16384" width="9.140625" style="6"/>
  </cols>
  <sheetData>
    <row r="2" spans="1:3" s="4" customFormat="1" ht="15" customHeight="1" x14ac:dyDescent="0.25">
      <c r="A2" s="1" t="s">
        <v>0</v>
      </c>
      <c r="B2" s="2"/>
      <c r="C2" s="3"/>
    </row>
    <row r="3" spans="1:3" ht="15" customHeight="1" x14ac:dyDescent="0.25">
      <c r="A3" s="1" t="s">
        <v>1</v>
      </c>
      <c r="B3" s="2"/>
    </row>
    <row r="4" spans="1:3" s="10" customFormat="1" ht="6" customHeight="1" x14ac:dyDescent="0.25">
      <c r="A4" s="7"/>
      <c r="B4" s="8"/>
      <c r="C4" s="9"/>
    </row>
    <row r="5" spans="1:3" s="8" customFormat="1" ht="15" customHeight="1" x14ac:dyDescent="0.25">
      <c r="A5" s="11" t="s">
        <v>2</v>
      </c>
      <c r="B5" s="11"/>
      <c r="C5" s="12"/>
    </row>
    <row r="6" spans="1:3" s="8" customFormat="1" ht="15" customHeight="1" x14ac:dyDescent="0.25">
      <c r="A6" s="13"/>
      <c r="B6" s="11"/>
      <c r="C6" s="12"/>
    </row>
    <row r="7" spans="1:3" s="8" customFormat="1" ht="15" customHeight="1" thickBot="1" x14ac:dyDescent="0.3">
      <c r="A7" s="14" t="s">
        <v>20</v>
      </c>
      <c r="B7" s="15" t="s">
        <v>4</v>
      </c>
      <c r="C7" s="16" t="s">
        <v>5</v>
      </c>
    </row>
    <row r="8" spans="1:3" s="10" customFormat="1" ht="15" customHeight="1" x14ac:dyDescent="0.25">
      <c r="A8" s="17" t="s">
        <v>6</v>
      </c>
      <c r="B8" s="53">
        <v>106.19</v>
      </c>
      <c r="C8" s="18"/>
    </row>
    <row r="9" spans="1:3" s="10" customFormat="1" ht="15" customHeight="1" thickBot="1" x14ac:dyDescent="0.3">
      <c r="A9" s="19" t="s">
        <v>21</v>
      </c>
      <c r="B9" s="54">
        <v>2592.9</v>
      </c>
      <c r="C9" s="18"/>
    </row>
    <row r="10" spans="1:3" s="10" customFormat="1" ht="15" customHeight="1" x14ac:dyDescent="0.25">
      <c r="A10" s="20"/>
      <c r="B10" s="21"/>
      <c r="C10" s="21"/>
    </row>
    <row r="11" spans="1:3" s="10" customFormat="1" ht="15" customHeight="1" x14ac:dyDescent="0.25">
      <c r="A11" s="22" t="str">
        <f>'[1]Bilancio 2017'!B10</f>
        <v>Entrate correnti</v>
      </c>
      <c r="B11" s="8"/>
      <c r="C11" s="9"/>
    </row>
    <row r="12" spans="1:3" s="10" customFormat="1" ht="15" customHeight="1" x14ac:dyDescent="0.25">
      <c r="A12" s="23" t="s">
        <v>7</v>
      </c>
      <c r="B12" s="24">
        <f>[1]Consuntivo!F11</f>
        <v>18840</v>
      </c>
      <c r="C12" s="24"/>
    </row>
    <row r="13" spans="1:3" s="10" customFormat="1" ht="15" customHeight="1" x14ac:dyDescent="0.25">
      <c r="A13" s="23" t="s">
        <v>8</v>
      </c>
      <c r="B13" s="24">
        <v>0</v>
      </c>
      <c r="C13" s="24"/>
    </row>
    <row r="14" spans="1:3" s="10" customFormat="1" ht="15" customHeight="1" x14ac:dyDescent="0.25">
      <c r="A14" s="23" t="str">
        <f>'[1]Bilancio 2017'!B15</f>
        <v>Cedole su titoli in dossier</v>
      </c>
      <c r="B14" s="24">
        <f>[1]Consuntivo!F15</f>
        <v>10571.829999999998</v>
      </c>
      <c r="C14" s="25"/>
    </row>
    <row r="15" spans="1:3" s="10" customFormat="1" ht="15" customHeight="1" x14ac:dyDescent="0.25">
      <c r="A15" s="22" t="str">
        <f>[1]Consuntivo!B19</f>
        <v>Entrate finanziarie</v>
      </c>
      <c r="B15" s="9"/>
      <c r="C15" s="21"/>
    </row>
    <row r="16" spans="1:3" s="10" customFormat="1" ht="15" customHeight="1" x14ac:dyDescent="0.25">
      <c r="A16" s="23" t="str">
        <f>[1]Consuntivo!B20</f>
        <v>Titoli rimborsati</v>
      </c>
      <c r="B16" s="24">
        <f>[1]Consuntivo!F20</f>
        <v>0</v>
      </c>
      <c r="C16" s="25"/>
    </row>
    <row r="17" spans="1:6" s="8" customFormat="1" ht="15" customHeight="1" x14ac:dyDescent="0.25">
      <c r="A17" s="22" t="str">
        <f>'[1]Bilancio 2017'!B23</f>
        <v>Partite di giro d'entrata</v>
      </c>
      <c r="B17" s="26"/>
      <c r="C17" s="9"/>
    </row>
    <row r="18" spans="1:6" s="10" customFormat="1" ht="15" customHeight="1" x14ac:dyDescent="0.25">
      <c r="A18" s="23" t="str">
        <f>'[1]Bilancio 2017'!B24</f>
        <v>Partite di giro d'entrata</v>
      </c>
      <c r="B18" s="24">
        <f>[1]Consuntivo!F24</f>
        <v>1000</v>
      </c>
      <c r="C18" s="24"/>
    </row>
    <row r="19" spans="1:6" s="10" customFormat="1" ht="15" customHeight="1" x14ac:dyDescent="0.25">
      <c r="A19" s="22"/>
      <c r="B19" s="9"/>
      <c r="C19" s="21"/>
    </row>
    <row r="20" spans="1:6" s="10" customFormat="1" ht="15" customHeight="1" x14ac:dyDescent="0.25">
      <c r="A20" s="22" t="str">
        <f>'[1]Bilancio 2017'!B29</f>
        <v>Uscite correnti</v>
      </c>
      <c r="B20" s="8"/>
      <c r="C20" s="9"/>
    </row>
    <row r="21" spans="1:6" s="10" customFormat="1" ht="15" customHeight="1" x14ac:dyDescent="0.25">
      <c r="A21" s="23" t="str">
        <f>'[1]Bilancio 2017'!B30</f>
        <v>Spese periodico "Voce Nostra"</v>
      </c>
      <c r="B21" s="27"/>
      <c r="C21" s="24">
        <v>9695.49</v>
      </c>
    </row>
    <row r="22" spans="1:6" s="10" customFormat="1" ht="15" customHeight="1" x14ac:dyDescent="0.25">
      <c r="A22" s="28" t="s">
        <v>9</v>
      </c>
      <c r="B22" s="27"/>
      <c r="C22" s="24">
        <f>+[1]Consuntivo!F32</f>
        <v>0</v>
      </c>
      <c r="F22" s="29"/>
    </row>
    <row r="23" spans="1:6" s="10" customFormat="1" ht="15" customHeight="1" x14ac:dyDescent="0.25">
      <c r="A23" s="23" t="str">
        <f>'[1]Bilancio 2017'!B31</f>
        <v>Bolli su estratti conto</v>
      </c>
      <c r="B23" s="27"/>
      <c r="C23" s="24">
        <f>-[1]Consuntivo!F31</f>
        <v>942.06000000000006</v>
      </c>
    </row>
    <row r="24" spans="1:6" s="10" customFormat="1" ht="15" customHeight="1" x14ac:dyDescent="0.25">
      <c r="A24" s="23" t="str">
        <f>'[1]Bilancio 2017'!B33</f>
        <v>Spese per Assemblea sociale</v>
      </c>
      <c r="B24" s="27"/>
      <c r="C24" s="24">
        <f>-[1]Consuntivo!F33</f>
        <v>5275.2199999999993</v>
      </c>
    </row>
    <row r="25" spans="1:6" s="10" customFormat="1" ht="15" customHeight="1" x14ac:dyDescent="0.25">
      <c r="A25" s="23" t="str">
        <f>'[1]Bilancio 2017'!B34</f>
        <v>Spese varie documentate</v>
      </c>
      <c r="B25" s="27"/>
      <c r="C25" s="24">
        <f>-[1]Consuntivo!F34</f>
        <v>2505.0899999999997</v>
      </c>
    </row>
    <row r="26" spans="1:6" s="10" customFormat="1" ht="15" customHeight="1" x14ac:dyDescent="0.25">
      <c r="A26" s="30" t="str">
        <f>'[1]Bilancio 2017'!B40</f>
        <v>Totale uscite finanziarie</v>
      </c>
      <c r="B26" s="9"/>
      <c r="C26" s="21"/>
    </row>
    <row r="27" spans="1:6" s="10" customFormat="1" ht="15" customHeight="1" x14ac:dyDescent="0.25">
      <c r="A27" s="23" t="str">
        <f>[1]Consuntivo!B39</f>
        <v>Investimento in titoli</v>
      </c>
      <c r="B27" s="27"/>
      <c r="C27" s="24">
        <f>-[1]Consuntivo!F39</f>
        <v>10000</v>
      </c>
    </row>
    <row r="28" spans="1:6" s="10" customFormat="1" ht="15" customHeight="1" x14ac:dyDescent="0.25">
      <c r="A28" s="30" t="str">
        <f>'[1]Bilancio 2017'!B42</f>
        <v>Partite di giro d'uscita</v>
      </c>
      <c r="B28" s="9"/>
      <c r="C28" s="9"/>
    </row>
    <row r="29" spans="1:6" s="10" customFormat="1" ht="15" customHeight="1" x14ac:dyDescent="0.25">
      <c r="A29" s="23" t="str">
        <f>'[1]Bilancio 2017'!B43</f>
        <v>Partite di giro d'uscita</v>
      </c>
      <c r="B29" s="27"/>
      <c r="C29" s="24">
        <f>-[1]Consuntivo!F43</f>
        <v>1000</v>
      </c>
    </row>
    <row r="30" spans="1:6" s="8" customFormat="1" ht="15" customHeight="1" x14ac:dyDescent="0.25">
      <c r="A30" s="31" t="s">
        <v>10</v>
      </c>
      <c r="B30" s="24">
        <f>SUM(B8:B29)</f>
        <v>33110.92</v>
      </c>
      <c r="C30" s="24">
        <f>SUM(C21:C29)</f>
        <v>29417.859999999997</v>
      </c>
    </row>
    <row r="31" spans="1:6" s="8" customFormat="1" ht="15" customHeight="1" x14ac:dyDescent="0.25">
      <c r="A31" s="32" t="s">
        <v>11</v>
      </c>
      <c r="B31" s="33"/>
      <c r="C31" s="24">
        <f>B30-C30</f>
        <v>3693.0600000000013</v>
      </c>
    </row>
    <row r="32" spans="1:6" s="8" customFormat="1" ht="15" customHeight="1" thickBot="1" x14ac:dyDescent="0.3">
      <c r="A32" s="31" t="s">
        <v>12</v>
      </c>
      <c r="B32" s="34">
        <f>SUM(B30:B31)</f>
        <v>33110.92</v>
      </c>
      <c r="C32" s="35">
        <f>SUM(C30:C31)</f>
        <v>33110.92</v>
      </c>
    </row>
    <row r="33" spans="1:5" s="10" customFormat="1" ht="10.5" customHeight="1" thickTop="1" x14ac:dyDescent="0.25">
      <c r="A33" s="36"/>
      <c r="B33" s="37"/>
      <c r="C33" s="38"/>
    </row>
    <row r="34" spans="1:5" s="10" customFormat="1" ht="15" customHeight="1" x14ac:dyDescent="0.25">
      <c r="A34" s="14" t="s">
        <v>3</v>
      </c>
      <c r="B34" s="37"/>
      <c r="C34" s="38"/>
    </row>
    <row r="35" spans="1:5" s="10" customFormat="1" ht="15" customHeight="1" x14ac:dyDescent="0.25">
      <c r="A35" s="39" t="s">
        <v>6</v>
      </c>
      <c r="B35" s="24">
        <v>76.290000000000006</v>
      </c>
      <c r="C35" s="24"/>
      <c r="E35" s="29"/>
    </row>
    <row r="36" spans="1:5" s="10" customFormat="1" ht="15" customHeight="1" thickBot="1" x14ac:dyDescent="0.3">
      <c r="A36" s="19" t="s">
        <v>13</v>
      </c>
      <c r="B36" s="24">
        <v>3616.77</v>
      </c>
      <c r="C36" s="24"/>
      <c r="E36" s="40"/>
    </row>
    <row r="37" spans="1:5" s="10" customFormat="1" ht="15" customHeight="1" thickBot="1" x14ac:dyDescent="0.3">
      <c r="A37" s="31" t="s">
        <v>14</v>
      </c>
      <c r="B37" s="41">
        <f>SUM(B35:B36)</f>
        <v>3693.06</v>
      </c>
      <c r="C37" s="24"/>
    </row>
    <row r="38" spans="1:5" s="10" customFormat="1" ht="5.25" customHeight="1" thickTop="1" x14ac:dyDescent="0.25">
      <c r="A38" s="36"/>
      <c r="B38" s="37"/>
      <c r="C38" s="9"/>
    </row>
    <row r="39" spans="1:5" s="10" customFormat="1" ht="15" customHeight="1" x14ac:dyDescent="0.25">
      <c r="A39" s="14" t="s">
        <v>15</v>
      </c>
      <c r="B39" s="37"/>
      <c r="C39" s="9"/>
    </row>
    <row r="40" spans="1:5" s="8" customFormat="1" ht="15" customHeight="1" x14ac:dyDescent="0.25">
      <c r="A40" s="42" t="str">
        <f>[1]Titoli!A11</f>
        <v>B.T.P.  01.11.98/29 5,25%</v>
      </c>
      <c r="B40" s="43">
        <f>[1]Titoli!G12</f>
        <v>31000</v>
      </c>
      <c r="C40" s="44"/>
    </row>
    <row r="41" spans="1:5" s="8" customFormat="1" ht="15" customHeight="1" x14ac:dyDescent="0.25">
      <c r="A41" s="42" t="str">
        <f>[1]Titoli!A14</f>
        <v>B.T.P.  01.02.03/19 4,25%</v>
      </c>
      <c r="B41" s="43">
        <v>100000</v>
      </c>
      <c r="C41" s="44"/>
    </row>
    <row r="42" spans="1:5" s="8" customFormat="1" ht="15" customHeight="1" x14ac:dyDescent="0.25">
      <c r="A42" s="42" t="str">
        <f>[1]Titoli!A17</f>
        <v>B.T.P.  01.02.2020 4,50%</v>
      </c>
      <c r="B42" s="43">
        <f>[1]Titoli!G18</f>
        <v>9000</v>
      </c>
      <c r="C42" s="24"/>
    </row>
    <row r="43" spans="1:5" s="10" customFormat="1" ht="15" customHeight="1" x14ac:dyDescent="0.25">
      <c r="A43" s="45" t="s">
        <v>16</v>
      </c>
      <c r="B43" s="43">
        <f>[1]Titoli!G28</f>
        <v>40000</v>
      </c>
      <c r="C43" s="24"/>
      <c r="D43" s="29"/>
    </row>
    <row r="44" spans="1:5" s="10" customFormat="1" ht="15" customHeight="1" x14ac:dyDescent="0.25">
      <c r="A44" s="46" t="str">
        <f>[1]Titoli!A30</f>
        <v>B.T.P.  4,50% MAR 2026</v>
      </c>
      <c r="B44" s="43">
        <f>[1]Titoli!G31</f>
        <v>60000</v>
      </c>
      <c r="C44" s="24"/>
      <c r="D44" s="29"/>
    </row>
    <row r="45" spans="1:5" s="10" customFormat="1" ht="15" customHeight="1" x14ac:dyDescent="0.25">
      <c r="A45" s="44" t="str">
        <f xml:space="preserve"> [1]Titoli!A37</f>
        <v>B.T.P. 4,50% marzo 2024</v>
      </c>
      <c r="B45" s="43">
        <f>[1]Titoli!E37</f>
        <v>10000</v>
      </c>
      <c r="C45" s="24"/>
      <c r="D45" s="29"/>
    </row>
    <row r="46" spans="1:5" s="10" customFormat="1" ht="15" customHeight="1" x14ac:dyDescent="0.25">
      <c r="A46" s="46" t="str">
        <f>[1]Titoli!A34</f>
        <v>B.T.P. 4,75% Agosto 2023</v>
      </c>
      <c r="B46" s="43">
        <f>[1]Titoli!G35</f>
        <v>28000</v>
      </c>
      <c r="C46" s="24"/>
      <c r="D46" s="29"/>
    </row>
    <row r="47" spans="1:5" s="10" customFormat="1" ht="15" customHeight="1" x14ac:dyDescent="0.25">
      <c r="A47" s="46" t="s">
        <v>17</v>
      </c>
      <c r="B47" s="47">
        <v>15000</v>
      </c>
      <c r="C47" s="24"/>
      <c r="D47" s="29"/>
    </row>
    <row r="48" spans="1:5" s="10" customFormat="1" ht="15" customHeight="1" x14ac:dyDescent="0.25">
      <c r="A48" s="46" t="s">
        <v>18</v>
      </c>
      <c r="B48" s="47">
        <v>15000</v>
      </c>
      <c r="C48" s="24"/>
      <c r="D48" s="29"/>
    </row>
    <row r="49" spans="1:4" s="10" customFormat="1" ht="15" customHeight="1" x14ac:dyDescent="0.25">
      <c r="A49" s="46" t="str">
        <f>+[1]Titoli!A47</f>
        <v>BTPI OTT. 24</v>
      </c>
      <c r="B49" s="47">
        <f>+[1]Titoli!E47</f>
        <v>10000</v>
      </c>
      <c r="C49" s="24"/>
      <c r="D49" s="29"/>
    </row>
    <row r="50" spans="1:4" s="10" customFormat="1" ht="15" customHeight="1" x14ac:dyDescent="0.25">
      <c r="A50" s="46" t="str">
        <f>+[1]Titoli!A49</f>
        <v>BtpI nov. 23</v>
      </c>
      <c r="B50" s="47">
        <f>+[1]Titoli!E49</f>
        <v>10000</v>
      </c>
      <c r="C50" s="24"/>
      <c r="D50" s="29"/>
    </row>
    <row r="51" spans="1:4" s="10" customFormat="1" ht="15" customHeight="1" thickBot="1" x14ac:dyDescent="0.3">
      <c r="A51" s="31" t="s">
        <v>14</v>
      </c>
      <c r="B51" s="41">
        <f>SUM(B40:B50)</f>
        <v>328000</v>
      </c>
      <c r="C51" s="44"/>
      <c r="D51" s="29"/>
    </row>
    <row r="52" spans="1:4" s="10" customFormat="1" ht="15" customHeight="1" thickTop="1" x14ac:dyDescent="0.25">
      <c r="A52" s="48"/>
      <c r="B52" s="9"/>
      <c r="C52" s="38"/>
      <c r="D52" s="29"/>
    </row>
    <row r="53" spans="1:4" s="10" customFormat="1" ht="16.5" customHeight="1" x14ac:dyDescent="0.25">
      <c r="A53" s="10" t="s">
        <v>19</v>
      </c>
      <c r="B53" s="9"/>
      <c r="C53" s="38"/>
      <c r="D53" s="29"/>
    </row>
    <row r="54" spans="1:4" s="10" customFormat="1" ht="15" customHeight="1" x14ac:dyDescent="0.25">
      <c r="B54" s="8"/>
      <c r="C54" s="9"/>
    </row>
    <row r="55" spans="1:4" s="10" customFormat="1" ht="15" customHeight="1" x14ac:dyDescent="0.25">
      <c r="B55" s="49"/>
      <c r="C55" s="50"/>
    </row>
    <row r="56" spans="1:4" s="10" customFormat="1" ht="15" customHeight="1" x14ac:dyDescent="0.25">
      <c r="A56" s="51"/>
      <c r="B56" s="49"/>
      <c r="C56" s="50"/>
    </row>
    <row r="57" spans="1:4" s="10" customFormat="1" ht="15" customHeight="1" x14ac:dyDescent="0.25">
      <c r="B57" s="8"/>
      <c r="C57" s="9"/>
    </row>
  </sheetData>
  <printOptions horizontalCentered="1" verticalCentered="1"/>
  <pageMargins left="0.78740157480314965" right="0.78740157480314965" top="0.39370078740157483" bottom="0.86614173228346458" header="0.23622047244094491" footer="0.6692913385826772"/>
  <pageSetup paperSize="9" orientation="portrait" r:id="rId1"/>
  <headerFooter alignWithMargins="0">
    <oddFooter>&amp;L&amp;8   &amp;F - &amp;A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stampa rendiconto</vt:lpstr>
      <vt:lpstr>'stampa rendiconto'!Area_stampa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alex1950</dc:creator>
  <cp:lastModifiedBy>alex1950</cp:lastModifiedBy>
  <dcterms:created xsi:type="dcterms:W3CDTF">2018-03-13T17:02:59Z</dcterms:created>
  <dcterms:modified xsi:type="dcterms:W3CDTF">2018-06-12T14:05:53Z</dcterms:modified>
</cp:coreProperties>
</file>